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<sst xmlns="http://schemas.openxmlformats.org/spreadsheetml/2006/main" count="107" uniqueCount="107">
  <si>
    <t>ОБСЛУЖИВАЮЩАЯ ОРГАНИЗАЦИЯ     ООО" КОМФОРТ"</t>
  </si>
  <si>
    <t>Отчет о выполнении договора управления Многоквартирным домом  за 2012 год</t>
  </si>
  <si>
    <t>1967года</t>
  </si>
  <si>
    <t xml:space="preserve"> г.Кола пр. МИРОНОВА Д. 20   (100кв ,лицевых сч 103,кол-во жильцов -213 чел площадь 4535,2 м2)</t>
  </si>
  <si>
    <t xml:space="preserve"> 100 квартир , лицевых счетов- 102,  жильцов- 210</t>
  </si>
  <si>
    <t>СОДЕРЖАНИЕ ОБЩЕГО ИМУЩЕСТВА</t>
  </si>
  <si>
    <t xml:space="preserve">   вид работ</t>
  </si>
  <si>
    <t>месяц</t>
  </si>
  <si>
    <t xml:space="preserve">текущий ремонт:      </t>
  </si>
  <si>
    <t>тек рем системы  водоснабжения</t>
  </si>
  <si>
    <t>замена розлива ХВ(матер)</t>
  </si>
  <si>
    <t>материалы замена переходов муфт кран шар</t>
  </si>
  <si>
    <t>тек рем замена участка канализация</t>
  </si>
  <si>
    <t>кв40,43,46, 55,52,58,61,64,86,8,12 материалы трубы ( 14 м) муфты</t>
  </si>
  <si>
    <t xml:space="preserve">тек рем кровля     </t>
  </si>
  <si>
    <t>(100кв м) кв34,50,63,79, 1подъезд лест. Клетки</t>
  </si>
  <si>
    <t>тек рем канализация</t>
  </si>
  <si>
    <t>подвал материал трубы 16 м ,хомуты тройники</t>
  </si>
  <si>
    <t xml:space="preserve">подготовка к отоп </t>
  </si>
  <si>
    <t>тек рем теплоцентра</t>
  </si>
  <si>
    <t>8 м  труб переход сгоны тройник</t>
  </si>
  <si>
    <t xml:space="preserve"> замена переходов    отводы</t>
  </si>
  <si>
    <t>сезону</t>
  </si>
  <si>
    <t>тепловычислитель</t>
  </si>
  <si>
    <t>демонтаж насторойка проверка тепловыч</t>
  </si>
  <si>
    <t>расходомера</t>
  </si>
  <si>
    <t xml:space="preserve">поверка тепловычислителя, расходомера, </t>
  </si>
  <si>
    <t>замена элеватора</t>
  </si>
  <si>
    <t>закуп , установка элеваторного узла</t>
  </si>
  <si>
    <t xml:space="preserve">тек рем системы отопления                </t>
  </si>
  <si>
    <t>изоляция водопогр. сис отопл(краны шар)</t>
  </si>
  <si>
    <t>ремонт бойлера</t>
  </si>
  <si>
    <t xml:space="preserve"> сдача паспорта готовности  " Тэкос"  отопление                  1 раз в год</t>
  </si>
  <si>
    <t>консервация,опрессовка ,промывка системыотопления,регулир</t>
  </si>
  <si>
    <t>тех обслуживание :</t>
  </si>
  <si>
    <t>проверка  вент каналов                          1 раз в год</t>
  </si>
  <si>
    <t>устранение завалов чистка дымоходов с крыш</t>
  </si>
  <si>
    <t>вывоз мусора                                      3раз в неделю</t>
  </si>
  <si>
    <t>вывоз твердых быт отходов</t>
  </si>
  <si>
    <t>вывоз мусора крупногабарита              по накоплению</t>
  </si>
  <si>
    <t>автотранспорт,  грузчики</t>
  </si>
  <si>
    <t xml:space="preserve">санитарное содерж. прид терр и лест кл  </t>
  </si>
  <si>
    <t>моющие ср-ва,хлор  инструм.</t>
  </si>
  <si>
    <t>содерж. прид терр,лест кл, контейнеров    постоянно</t>
  </si>
  <si>
    <t xml:space="preserve"> з пл, налоги дворника,льготный проезд</t>
  </si>
  <si>
    <t>уборка зем. участка и содер общед имущества крыш</t>
  </si>
  <si>
    <t xml:space="preserve"> уборка снега трактором,сосульки,наледи</t>
  </si>
  <si>
    <t>содержание и обсл  конструктивов</t>
  </si>
  <si>
    <t>ремонт   6-ти  козырьков</t>
  </si>
  <si>
    <t>содержание аварийной службы (з пл налоги)круглосуточно</t>
  </si>
  <si>
    <t xml:space="preserve">заявки, сбор данных по счетчикам </t>
  </si>
  <si>
    <t>обсл внут. инжинер.  эл оборуд.(з пл эектрика налоги)</t>
  </si>
  <si>
    <t>осмотр щитов,сбор дан счетчиков  замена эл сч 100кв-р</t>
  </si>
  <si>
    <t xml:space="preserve">содержание и обслуживание  МОП                                              </t>
  </si>
  <si>
    <t>остекл под,замена выкл,пакетников, эл ламп, датчиков2 шт</t>
  </si>
  <si>
    <t>замена оконной рамы 4 под,5 под</t>
  </si>
  <si>
    <t>доставка установка закуп  почтовых ящиков 5 секц</t>
  </si>
  <si>
    <t>ревизия эл щитов 36шт  замена эл сч индивидуал. 84 шт</t>
  </si>
  <si>
    <t xml:space="preserve">Т.О  и содержание жил дома,системы отопл, подвал, внут дом сетей  </t>
  </si>
  <si>
    <t>зпл.сан техника,налоги  постоянно</t>
  </si>
  <si>
    <t xml:space="preserve">содержание техн. персонала </t>
  </si>
  <si>
    <t>спец одежда, оснастка</t>
  </si>
  <si>
    <t>обсл сетей  ВДГО                                1 раз в месяц</t>
  </si>
  <si>
    <t>газ</t>
  </si>
  <si>
    <t>тех обсл газ сетей</t>
  </si>
  <si>
    <t>дератизация                                         1 раз в месяц</t>
  </si>
  <si>
    <t xml:space="preserve"> подвалы 49,7 м2  контейнерные площадки</t>
  </si>
  <si>
    <t>сброс загр веществ                              поквартально</t>
  </si>
  <si>
    <t xml:space="preserve"> сточных вод</t>
  </si>
  <si>
    <t>обсл банка                                            постоянно</t>
  </si>
  <si>
    <t>услуги банка</t>
  </si>
  <si>
    <t>обслуживание подвала</t>
  </si>
  <si>
    <t>закуп установка манометров</t>
  </si>
  <si>
    <t xml:space="preserve">дворовое освещение </t>
  </si>
  <si>
    <t>(светильник Рку)</t>
  </si>
  <si>
    <t>светильник РКУ-  усл автовышки</t>
  </si>
  <si>
    <t xml:space="preserve">Учетно расч. обсл - обработка  ЕПД(кв пл газ) </t>
  </si>
  <si>
    <t>содерж операциониста, программы выч техн связь</t>
  </si>
  <si>
    <t>льгот  выдача справок 103 л сч                    постоянно</t>
  </si>
  <si>
    <t>канц товары</t>
  </si>
  <si>
    <t>ИТОГО:</t>
  </si>
  <si>
    <t>Услуги  УК  10%                                          постоянно</t>
  </si>
  <si>
    <t>(канц товары,прогр1с,поч расх госпошл усл усл связи)</t>
  </si>
  <si>
    <t>уплата   налога УСН 2012г                        1 раз  в год</t>
  </si>
  <si>
    <t>уплата налога</t>
  </si>
  <si>
    <t>ВСЕГО ЗАТРАТЫ:</t>
  </si>
  <si>
    <t>Начислено по тарифу</t>
  </si>
  <si>
    <t>100% 2012 г</t>
  </si>
  <si>
    <t>Фактически оплачено населением  2013 гв т ч:</t>
  </si>
  <si>
    <t xml:space="preserve">долги прошлых лет- </t>
  </si>
  <si>
    <t xml:space="preserve"> </t>
  </si>
  <si>
    <t>Задолженность  населения на 01.01.2013 г</t>
  </si>
  <si>
    <t>Ставка по тарифу   на 1 м2</t>
  </si>
  <si>
    <t>Фактическая  стоимость  содержания 1 м2</t>
  </si>
  <si>
    <t>Финансовый  результат   по  факт. затратам  2013 г</t>
  </si>
  <si>
    <t>Финасовый результат по оплате  2013 г</t>
  </si>
  <si>
    <t>ЗАДОЛЖЕННОСТЬ ПО КВАРТПЛАТЕ  на 01.01.2013г                   948258</t>
  </si>
  <si>
    <t xml:space="preserve"> вт ч газ                                                    6194</t>
  </si>
  <si>
    <t>квартплата                                            892330</t>
  </si>
  <si>
    <t>эл энергия                                              49734</t>
  </si>
  <si>
    <t>Подано исков 2012г</t>
  </si>
  <si>
    <t>11 шт</t>
  </si>
  <si>
    <t>200566 руб63коп</t>
  </si>
  <si>
    <t xml:space="preserve">Уплачено по искам   </t>
  </si>
  <si>
    <t>165466руб55коп</t>
  </si>
  <si>
    <t>Директор ООО" Комфорт"</t>
  </si>
  <si>
    <t>МАЛИЙ А 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</si>
</sst>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0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4" fillId="2" borderId="6" xfId="0" applyFont="1" applyFill="1" applyBorder="1" applyAlignment="1">
      <alignment/>
    </xf>
    <xf numFmtId="1" fontId="0" fillId="0" borderId="6" xfId="0" applyNumberFormat="1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7" fillId="0" borderId="7" xfId="0" applyFont="1" applyBorder="1" applyAlignment="1">
      <alignment/>
    </xf>
    <xf numFmtId="0" fontId="4" fillId="2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9" fontId="0" fillId="0" borderId="15" xfId="0" applyNumberFormat="1" applyBorder="1" applyAlignment="1">
      <alignment/>
    </xf>
    <xf numFmtId="0" fontId="4" fillId="0" borderId="15" xfId="0" applyFont="1" applyBorder="1" applyAlignment="1">
      <alignment/>
    </xf>
    <xf numFmtId="1" fontId="0" fillId="0" borderId="5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4" fillId="0" borderId="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" xfId="0" applyFon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1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9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0" fillId="0" borderId="6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B1">
      <selection activeCell="G17" sqref="G17"/>
    </sheetView>
  </sheetViews>
  <sheetFormatPr defaultColWidth="9.140625" defaultRowHeight="12.75"/>
  <cols>
    <col min="1" max="1" width="0.85546875" style="0" hidden="1" customWidth="1"/>
    <col min="2" max="2" width="18.140625" style="0" customWidth="1"/>
    <col min="3" max="3" width="5.28125" style="0" customWidth="1"/>
    <col min="4" max="4" width="48.28125" style="0" customWidth="1"/>
    <col min="5" max="5" width="0.13671875" style="0" hidden="1" customWidth="1"/>
    <col min="6" max="6" width="3.7109375" style="0" hidden="1" customWidth="1"/>
    <col min="7" max="7" width="52.28125" style="0" customWidth="1"/>
    <col min="8" max="8" width="10.421875" style="0" customWidth="1"/>
    <col min="9" max="9" width="8.57421875" style="0" customWidth="1"/>
    <col min="10" max="10" width="10.00390625" style="0" customWidth="1"/>
  </cols>
  <sheetData>
    <row r="1" spans="1:6" ht="16.5" customHeight="1">
      <c r="A1" s="1"/>
      <c r="B1" s="2" t="s">
        <v>0</v>
      </c>
      <c r="C1" s="2"/>
      <c r="D1" s="2"/>
      <c r="E1" s="2"/>
      <c r="F1" s="2"/>
    </row>
    <row r="2" spans="2:7" ht="18">
      <c r="B2" s="3" t="s">
        <v>1</v>
      </c>
      <c r="C2" s="3"/>
      <c r="D2" s="3"/>
      <c r="E2" s="3"/>
      <c r="F2" s="3"/>
      <c r="G2" s="3"/>
    </row>
    <row r="3" spans="2:6" ht="21" customHeight="1" thickBot="1">
      <c r="B3" s="4" t="s">
        <v>2</v>
      </c>
      <c r="D3" s="5" t="s">
        <v>3</v>
      </c>
      <c r="F3" t="s">
        <v>4</v>
      </c>
    </row>
    <row r="4" spans="2:9" ht="19.5" customHeight="1" thickBot="1">
      <c r="B4" s="6"/>
      <c r="C4" s="7"/>
      <c r="D4" s="8" t="s">
        <v>5</v>
      </c>
      <c r="E4" s="8"/>
      <c r="F4" s="8"/>
      <c r="G4" s="8" t="s">
        <v>6</v>
      </c>
      <c r="H4" s="8">
        <v>2012</v>
      </c>
      <c r="I4" s="9" t="s">
        <v>7</v>
      </c>
    </row>
    <row r="5" spans="2:9" ht="13.5" thickBot="1">
      <c r="B5" s="10" t="s">
        <v>8</v>
      </c>
      <c r="C5" s="11">
        <v>1</v>
      </c>
      <c r="D5" s="12" t="s">
        <v>9</v>
      </c>
      <c r="E5" s="12"/>
      <c r="F5" s="12" t="s">
        <v>10</v>
      </c>
      <c r="G5" s="12" t="s">
        <v>11</v>
      </c>
      <c r="H5" s="13">
        <v>4178.37</v>
      </c>
      <c r="I5" s="14">
        <f>H5/12</f>
        <v>348.1975</v>
      </c>
    </row>
    <row r="6" spans="2:9" ht="25.5">
      <c r="B6" s="15"/>
      <c r="C6" s="11">
        <v>2</v>
      </c>
      <c r="D6" s="16" t="s">
        <v>12</v>
      </c>
      <c r="E6" s="12"/>
      <c r="F6" s="12"/>
      <c r="G6" s="82" t="s">
        <v>13</v>
      </c>
      <c r="H6" s="13">
        <v>3469</v>
      </c>
      <c r="I6" s="14">
        <f aca="true" t="shared" si="0" ref="I6:I36">H6/12</f>
        <v>289.0833333333333</v>
      </c>
    </row>
    <row r="7" spans="2:9" ht="12.75">
      <c r="B7" s="17"/>
      <c r="C7" s="11">
        <v>3</v>
      </c>
      <c r="D7" s="16" t="s">
        <v>14</v>
      </c>
      <c r="E7" s="16"/>
      <c r="F7" s="16"/>
      <c r="G7" s="16" t="s">
        <v>15</v>
      </c>
      <c r="H7" s="18">
        <v>55000</v>
      </c>
      <c r="I7" s="14">
        <f t="shared" si="0"/>
        <v>4583.333333333333</v>
      </c>
    </row>
    <row r="8" spans="2:9" ht="12.75">
      <c r="B8" s="17"/>
      <c r="C8" s="11">
        <v>4</v>
      </c>
      <c r="D8" s="16" t="s">
        <v>16</v>
      </c>
      <c r="E8" s="16"/>
      <c r="F8" s="16"/>
      <c r="G8" s="16" t="s">
        <v>17</v>
      </c>
      <c r="H8" s="18">
        <v>3993.6</v>
      </c>
      <c r="I8" s="14">
        <f t="shared" si="0"/>
        <v>332.8</v>
      </c>
    </row>
    <row r="9" spans="2:9" ht="12.75">
      <c r="B9" s="19" t="s">
        <v>18</v>
      </c>
      <c r="C9" s="11">
        <v>5</v>
      </c>
      <c r="D9" s="12" t="s">
        <v>19</v>
      </c>
      <c r="E9" s="12"/>
      <c r="F9" s="12" t="s">
        <v>20</v>
      </c>
      <c r="G9" s="12" t="s">
        <v>21</v>
      </c>
      <c r="H9" s="13">
        <v>2697.07</v>
      </c>
      <c r="I9" s="14">
        <f t="shared" si="0"/>
        <v>224.75583333333336</v>
      </c>
    </row>
    <row r="10" spans="2:9" ht="12.75">
      <c r="B10" s="19" t="s">
        <v>22</v>
      </c>
      <c r="C10" s="20"/>
      <c r="D10" s="21" t="s">
        <v>23</v>
      </c>
      <c r="E10" s="12"/>
      <c r="F10" s="12"/>
      <c r="G10" s="12" t="s">
        <v>24</v>
      </c>
      <c r="H10" s="13">
        <v>22310.08</v>
      </c>
      <c r="I10" s="14">
        <f t="shared" si="0"/>
        <v>1859.1733333333334</v>
      </c>
    </row>
    <row r="11" spans="2:9" ht="12.75">
      <c r="B11" s="19"/>
      <c r="C11" s="20"/>
      <c r="D11" s="21" t="s">
        <v>25</v>
      </c>
      <c r="E11" s="12"/>
      <c r="F11" s="12"/>
      <c r="G11" s="12" t="s">
        <v>26</v>
      </c>
      <c r="H11" s="13">
        <v>12480.48</v>
      </c>
      <c r="I11" s="14">
        <f t="shared" si="0"/>
        <v>1040.04</v>
      </c>
    </row>
    <row r="12" spans="2:9" ht="12.75">
      <c r="B12" s="19"/>
      <c r="C12" s="20"/>
      <c r="D12" s="21" t="s">
        <v>27</v>
      </c>
      <c r="E12" s="12"/>
      <c r="F12" s="12"/>
      <c r="G12" s="12" t="s">
        <v>28</v>
      </c>
      <c r="H12" s="13">
        <v>3500</v>
      </c>
      <c r="I12" s="14">
        <f t="shared" si="0"/>
        <v>291.6666666666667</v>
      </c>
    </row>
    <row r="13" spans="2:9" ht="12.75">
      <c r="B13" s="22"/>
      <c r="C13" s="20">
        <v>6</v>
      </c>
      <c r="D13" s="16" t="s">
        <v>29</v>
      </c>
      <c r="E13" s="16"/>
      <c r="F13" s="16"/>
      <c r="G13" s="16" t="s">
        <v>30</v>
      </c>
      <c r="H13" s="18">
        <v>2510.64</v>
      </c>
      <c r="I13" s="14">
        <f t="shared" si="0"/>
        <v>209.22</v>
      </c>
    </row>
    <row r="14" spans="2:9" ht="10.5" customHeight="1">
      <c r="B14" s="22"/>
      <c r="C14" s="20"/>
      <c r="D14" s="16"/>
      <c r="E14" s="16"/>
      <c r="F14" s="16"/>
      <c r="G14" s="16" t="s">
        <v>31</v>
      </c>
      <c r="H14" s="18">
        <v>2013.87</v>
      </c>
      <c r="I14" s="14">
        <f t="shared" si="0"/>
        <v>167.8225</v>
      </c>
    </row>
    <row r="15" spans="2:9" ht="12" customHeight="1">
      <c r="B15" s="23"/>
      <c r="C15" s="20">
        <v>7</v>
      </c>
      <c r="D15" s="16" t="s">
        <v>32</v>
      </c>
      <c r="E15" s="16"/>
      <c r="F15" s="16"/>
      <c r="G15" s="28" t="s">
        <v>33</v>
      </c>
      <c r="H15" s="18">
        <v>44251</v>
      </c>
      <c r="I15" s="14">
        <f t="shared" si="0"/>
        <v>3687.5833333333335</v>
      </c>
    </row>
    <row r="16" spans="2:9" ht="13.5" thickBot="1">
      <c r="B16" s="24" t="s">
        <v>34</v>
      </c>
      <c r="C16" s="20">
        <v>8</v>
      </c>
      <c r="D16" s="16" t="s">
        <v>35</v>
      </c>
      <c r="E16" s="16"/>
      <c r="F16" s="16"/>
      <c r="G16" s="16" t="s">
        <v>36</v>
      </c>
      <c r="H16" s="18">
        <v>8481</v>
      </c>
      <c r="I16" s="14">
        <f t="shared" si="0"/>
        <v>706.75</v>
      </c>
    </row>
    <row r="17" spans="2:9" ht="12" customHeight="1">
      <c r="B17" s="25"/>
      <c r="C17" s="26">
        <v>9</v>
      </c>
      <c r="D17" s="16" t="s">
        <v>37</v>
      </c>
      <c r="E17" s="16"/>
      <c r="F17" s="16"/>
      <c r="G17" s="16" t="s">
        <v>38</v>
      </c>
      <c r="H17" s="18">
        <v>95798.85</v>
      </c>
      <c r="I17" s="14">
        <f t="shared" si="0"/>
        <v>7983.2375</v>
      </c>
    </row>
    <row r="18" spans="2:9" ht="12" customHeight="1">
      <c r="B18" s="27"/>
      <c r="C18" s="26">
        <v>10</v>
      </c>
      <c r="D18" s="16" t="s">
        <v>39</v>
      </c>
      <c r="E18" s="16"/>
      <c r="F18" s="16"/>
      <c r="G18" s="16" t="s">
        <v>40</v>
      </c>
      <c r="H18" s="18">
        <v>19876.25</v>
      </c>
      <c r="I18" s="14">
        <f t="shared" si="0"/>
        <v>1656.3541666666667</v>
      </c>
    </row>
    <row r="19" spans="2:9" ht="12" customHeight="1">
      <c r="B19" s="27"/>
      <c r="C19" s="26">
        <v>11</v>
      </c>
      <c r="D19" s="16" t="s">
        <v>41</v>
      </c>
      <c r="E19" s="16"/>
      <c r="F19" s="16"/>
      <c r="G19" s="16" t="s">
        <v>42</v>
      </c>
      <c r="H19" s="18">
        <v>503</v>
      </c>
      <c r="I19" s="14">
        <f t="shared" si="0"/>
        <v>41.916666666666664</v>
      </c>
    </row>
    <row r="20" spans="2:9" ht="10.5" customHeight="1">
      <c r="B20" s="27"/>
      <c r="C20" s="26">
        <v>12</v>
      </c>
      <c r="D20" s="16" t="s">
        <v>43</v>
      </c>
      <c r="E20" s="16"/>
      <c r="F20" s="16"/>
      <c r="G20" s="16" t="s">
        <v>44</v>
      </c>
      <c r="H20" s="18">
        <f>142027.51+30448.45</f>
        <v>172475.96000000002</v>
      </c>
      <c r="I20" s="14">
        <f t="shared" si="0"/>
        <v>14372.996666666668</v>
      </c>
    </row>
    <row r="21" spans="2:9" ht="12.75">
      <c r="B21" s="27"/>
      <c r="C21" s="26">
        <v>13</v>
      </c>
      <c r="D21" s="16" t="s">
        <v>45</v>
      </c>
      <c r="E21" s="16"/>
      <c r="F21" s="16"/>
      <c r="G21" s="16" t="s">
        <v>46</v>
      </c>
      <c r="H21" s="18">
        <v>1250</v>
      </c>
      <c r="I21" s="14">
        <f t="shared" si="0"/>
        <v>104.16666666666667</v>
      </c>
    </row>
    <row r="22" spans="2:9" ht="12.75">
      <c r="B22" s="27"/>
      <c r="C22" s="26">
        <v>14</v>
      </c>
      <c r="D22" s="16" t="s">
        <v>47</v>
      </c>
      <c r="E22" s="16"/>
      <c r="F22" s="16"/>
      <c r="G22" s="16" t="s">
        <v>48</v>
      </c>
      <c r="H22" s="18">
        <v>36000</v>
      </c>
      <c r="I22" s="14">
        <f t="shared" si="0"/>
        <v>3000</v>
      </c>
    </row>
    <row r="23" spans="2:9" ht="25.5">
      <c r="B23" s="27"/>
      <c r="C23" s="26">
        <v>16</v>
      </c>
      <c r="D23" s="28" t="s">
        <v>49</v>
      </c>
      <c r="E23" s="16"/>
      <c r="F23" s="16"/>
      <c r="G23" s="29" t="s">
        <v>50</v>
      </c>
      <c r="H23" s="18">
        <v>149248</v>
      </c>
      <c r="I23" s="14">
        <f t="shared" si="0"/>
        <v>12437.333333333334</v>
      </c>
    </row>
    <row r="24" spans="2:9" ht="12.75">
      <c r="B24" s="27"/>
      <c r="C24" s="26">
        <v>17</v>
      </c>
      <c r="D24" s="16" t="s">
        <v>51</v>
      </c>
      <c r="E24" s="16"/>
      <c r="F24" s="16"/>
      <c r="G24" s="16" t="s">
        <v>52</v>
      </c>
      <c r="H24" s="18">
        <v>91652</v>
      </c>
      <c r="I24" s="14">
        <f t="shared" si="0"/>
        <v>7637.666666666667</v>
      </c>
    </row>
    <row r="25" spans="2:9" ht="12.75">
      <c r="B25" s="27"/>
      <c r="C25" s="26">
        <v>18</v>
      </c>
      <c r="D25" s="16" t="s">
        <v>53</v>
      </c>
      <c r="E25" s="16"/>
      <c r="F25" s="16"/>
      <c r="G25" s="16" t="s">
        <v>54</v>
      </c>
      <c r="H25" s="18">
        <v>1257.18</v>
      </c>
      <c r="I25" s="14">
        <f t="shared" si="0"/>
        <v>104.765</v>
      </c>
    </row>
    <row r="26" spans="2:9" ht="11.25" customHeight="1">
      <c r="B26" s="27"/>
      <c r="C26" s="26"/>
      <c r="D26" s="16" t="s">
        <v>55</v>
      </c>
      <c r="E26" s="16"/>
      <c r="F26" s="16"/>
      <c r="G26" s="16" t="s">
        <v>56</v>
      </c>
      <c r="H26" s="18">
        <v>23340.01</v>
      </c>
      <c r="I26" s="14">
        <f t="shared" si="0"/>
        <v>1945.0008333333333</v>
      </c>
    </row>
    <row r="27" spans="2:9" ht="12" customHeight="1">
      <c r="B27" s="27"/>
      <c r="C27" s="26"/>
      <c r="D27" s="16"/>
      <c r="E27" s="16"/>
      <c r="F27" s="16"/>
      <c r="G27" s="16" t="s">
        <v>57</v>
      </c>
      <c r="H27" s="18">
        <v>108000</v>
      </c>
      <c r="I27" s="14">
        <f t="shared" si="0"/>
        <v>9000</v>
      </c>
    </row>
    <row r="28" spans="2:9" ht="21.75" customHeight="1">
      <c r="B28" s="27"/>
      <c r="C28" s="30">
        <v>19</v>
      </c>
      <c r="D28" s="31" t="s">
        <v>58</v>
      </c>
      <c r="E28" s="29"/>
      <c r="F28" s="29"/>
      <c r="G28" s="32" t="s">
        <v>59</v>
      </c>
      <c r="H28" s="18">
        <v>135165</v>
      </c>
      <c r="I28" s="14">
        <f t="shared" si="0"/>
        <v>11263.75</v>
      </c>
    </row>
    <row r="29" spans="2:9" ht="12.75">
      <c r="B29" s="27"/>
      <c r="C29" s="26">
        <v>20</v>
      </c>
      <c r="D29" s="16" t="s">
        <v>60</v>
      </c>
      <c r="E29" s="16"/>
      <c r="F29" s="16"/>
      <c r="G29" s="16" t="s">
        <v>61</v>
      </c>
      <c r="H29" s="18">
        <v>4856</v>
      </c>
      <c r="I29" s="14">
        <f t="shared" si="0"/>
        <v>404.6666666666667</v>
      </c>
    </row>
    <row r="30" spans="2:9" ht="12.75">
      <c r="B30" s="27"/>
      <c r="C30" s="26">
        <v>22</v>
      </c>
      <c r="D30" s="16" t="s">
        <v>62</v>
      </c>
      <c r="E30" s="16"/>
      <c r="F30" s="16" t="s">
        <v>63</v>
      </c>
      <c r="G30" s="16" t="s">
        <v>64</v>
      </c>
      <c r="H30" s="18">
        <v>47580.72</v>
      </c>
      <c r="I30" s="14">
        <f t="shared" si="0"/>
        <v>3965.06</v>
      </c>
    </row>
    <row r="31" spans="2:9" ht="12.75">
      <c r="B31" s="27"/>
      <c r="C31" s="26">
        <v>23</v>
      </c>
      <c r="D31" s="16" t="s">
        <v>65</v>
      </c>
      <c r="E31" s="16"/>
      <c r="F31" s="16"/>
      <c r="G31" s="16" t="s">
        <v>66</v>
      </c>
      <c r="H31" s="18">
        <v>1558.92</v>
      </c>
      <c r="I31" s="14">
        <f t="shared" si="0"/>
        <v>129.91</v>
      </c>
    </row>
    <row r="32" spans="2:9" ht="12.75">
      <c r="B32" s="27"/>
      <c r="C32" s="26">
        <v>24</v>
      </c>
      <c r="D32" s="16" t="s">
        <v>67</v>
      </c>
      <c r="E32" s="16"/>
      <c r="F32" s="16"/>
      <c r="G32" s="16" t="s">
        <v>68</v>
      </c>
      <c r="H32" s="18">
        <v>48</v>
      </c>
      <c r="I32" s="14">
        <f t="shared" si="0"/>
        <v>4</v>
      </c>
    </row>
    <row r="33" spans="2:9" ht="12.75">
      <c r="B33" s="27"/>
      <c r="C33" s="26">
        <v>25</v>
      </c>
      <c r="D33" s="16" t="s">
        <v>69</v>
      </c>
      <c r="E33" s="16"/>
      <c r="F33" s="16"/>
      <c r="G33" s="16" t="s">
        <v>70</v>
      </c>
      <c r="H33" s="18">
        <v>293</v>
      </c>
      <c r="I33" s="14">
        <f t="shared" si="0"/>
        <v>24.416666666666668</v>
      </c>
    </row>
    <row r="34" spans="2:9" ht="12.75">
      <c r="B34" s="27"/>
      <c r="C34" s="26">
        <v>26</v>
      </c>
      <c r="D34" s="16" t="s">
        <v>71</v>
      </c>
      <c r="E34" s="16"/>
      <c r="F34" s="16"/>
      <c r="G34" s="16" t="s">
        <v>72</v>
      </c>
      <c r="H34" s="18">
        <f>755.54+799</f>
        <v>1554.54</v>
      </c>
      <c r="I34" s="14">
        <f t="shared" si="0"/>
        <v>129.545</v>
      </c>
    </row>
    <row r="35" spans="2:9" ht="12.75">
      <c r="B35" s="27"/>
      <c r="C35" s="26">
        <v>27</v>
      </c>
      <c r="D35" s="16" t="s">
        <v>73</v>
      </c>
      <c r="E35" s="16"/>
      <c r="F35" s="16" t="s">
        <v>74</v>
      </c>
      <c r="G35" s="16" t="s">
        <v>75</v>
      </c>
      <c r="H35" s="18">
        <v>982.32</v>
      </c>
      <c r="I35" s="14">
        <f t="shared" si="0"/>
        <v>81.86</v>
      </c>
    </row>
    <row r="36" spans="2:9" ht="12.75">
      <c r="B36" s="27"/>
      <c r="C36" s="26">
        <v>28</v>
      </c>
      <c r="D36" s="16" t="s">
        <v>76</v>
      </c>
      <c r="E36" s="16"/>
      <c r="F36" s="16"/>
      <c r="G36" s="16" t="s">
        <v>77</v>
      </c>
      <c r="H36" s="18">
        <v>69228</v>
      </c>
      <c r="I36" s="14">
        <f t="shared" si="0"/>
        <v>5769</v>
      </c>
    </row>
    <row r="37" spans="2:9" ht="12.75">
      <c r="B37" s="27"/>
      <c r="C37" s="26"/>
      <c r="D37" s="16" t="s">
        <v>78</v>
      </c>
      <c r="E37" s="16"/>
      <c r="F37" s="16"/>
      <c r="G37" s="16" t="s">
        <v>79</v>
      </c>
      <c r="H37" s="16"/>
      <c r="I37" s="14">
        <f>H37/7</f>
        <v>0</v>
      </c>
    </row>
    <row r="38" spans="2:9" ht="11.25" customHeight="1">
      <c r="B38" s="27"/>
      <c r="C38" s="26"/>
      <c r="D38" s="33"/>
      <c r="E38" s="33"/>
      <c r="F38" s="33"/>
      <c r="G38" s="34" t="s">
        <v>80</v>
      </c>
      <c r="H38" s="33">
        <f>SUM(H5:H37)</f>
        <v>1125552.86</v>
      </c>
      <c r="I38" s="14">
        <f>SUM(I5:I37)</f>
        <v>93796.07166666668</v>
      </c>
    </row>
    <row r="39" spans="2:9" ht="11.25" customHeight="1">
      <c r="B39" s="35"/>
      <c r="C39" s="26">
        <v>29</v>
      </c>
      <c r="D39" s="36" t="s">
        <v>81</v>
      </c>
      <c r="E39" s="37"/>
      <c r="F39" s="36"/>
      <c r="G39" s="36" t="s">
        <v>82</v>
      </c>
      <c r="H39" s="38">
        <v>112555</v>
      </c>
      <c r="I39" s="39">
        <f>H39/12</f>
        <v>9379.583333333334</v>
      </c>
    </row>
    <row r="40" spans="2:9" ht="12" customHeight="1" thickBot="1">
      <c r="B40" s="35"/>
      <c r="C40" s="40">
        <v>30</v>
      </c>
      <c r="D40" s="16" t="s">
        <v>83</v>
      </c>
      <c r="E40" s="41"/>
      <c r="F40" s="42"/>
      <c r="G40" s="43" t="s">
        <v>84</v>
      </c>
      <c r="H40" s="44">
        <v>17639.66</v>
      </c>
      <c r="I40" s="39">
        <f>H40/12</f>
        <v>1469.9716666666666</v>
      </c>
    </row>
    <row r="41" spans="2:9" ht="12.75" customHeight="1" thickBot="1">
      <c r="B41" s="45"/>
      <c r="C41" s="46"/>
      <c r="D41" s="47"/>
      <c r="E41" s="48"/>
      <c r="F41" s="48"/>
      <c r="G41" s="49" t="s">
        <v>85</v>
      </c>
      <c r="H41" s="8">
        <f>SUM(H38:H40)</f>
        <v>1255747.52</v>
      </c>
      <c r="I41" s="50">
        <f>SUM(I38:I40)</f>
        <v>104645.62666666668</v>
      </c>
    </row>
    <row r="42" spans="2:9" s="51" customFormat="1" ht="13.5" customHeight="1">
      <c r="B42" s="52" t="s">
        <v>86</v>
      </c>
      <c r="C42" s="52"/>
      <c r="D42" s="52" t="s">
        <v>87</v>
      </c>
      <c r="E42" s="52"/>
      <c r="F42" s="52"/>
      <c r="G42" s="52"/>
      <c r="H42" s="53">
        <v>1050375.5</v>
      </c>
      <c r="I42" s="51">
        <v>50288</v>
      </c>
    </row>
    <row r="43" spans="2:8" s="51" customFormat="1" ht="12" customHeight="1">
      <c r="B43" s="54" t="s">
        <v>88</v>
      </c>
      <c r="C43" s="52"/>
      <c r="D43" s="52"/>
      <c r="E43" s="52"/>
      <c r="G43" s="52"/>
      <c r="H43" s="53">
        <v>1041205</v>
      </c>
    </row>
    <row r="44" spans="2:8" s="51" customFormat="1" ht="13.5" customHeight="1">
      <c r="B44" s="55" t="s">
        <v>89</v>
      </c>
      <c r="C44" s="52"/>
      <c r="D44" s="52"/>
      <c r="E44" s="52"/>
      <c r="G44" s="52" t="s">
        <v>90</v>
      </c>
      <c r="H44" s="56">
        <v>33638</v>
      </c>
    </row>
    <row r="45" spans="2:8" s="51" customFormat="1" ht="12" customHeight="1">
      <c r="B45" s="54" t="s">
        <v>91</v>
      </c>
      <c r="C45" s="52"/>
      <c r="H45" s="57"/>
    </row>
    <row r="46" spans="2:8" s="51" customFormat="1" ht="11.25" customHeight="1">
      <c r="B46" s="54" t="s">
        <v>92</v>
      </c>
      <c r="D46" s="4"/>
      <c r="E46" s="4"/>
      <c r="F46" s="4"/>
      <c r="G46" s="4"/>
      <c r="H46" s="58">
        <v>19.3</v>
      </c>
    </row>
    <row r="47" spans="2:9" s="51" customFormat="1" ht="12.75">
      <c r="B47" s="4" t="s">
        <v>93</v>
      </c>
      <c r="C47" s="4"/>
      <c r="H47" s="59">
        <f>H41/12/4535.2</f>
        <v>23.074093020520962</v>
      </c>
      <c r="I47" s="60"/>
    </row>
    <row r="48" spans="2:9" s="51" customFormat="1" ht="12.75">
      <c r="B48" s="52" t="s">
        <v>94</v>
      </c>
      <c r="H48" s="61">
        <f>H42-H41</f>
        <v>-205372.02000000002</v>
      </c>
      <c r="I48" s="61"/>
    </row>
    <row r="49" spans="2:9" s="51" customFormat="1" ht="12.75">
      <c r="B49" s="54" t="s">
        <v>95</v>
      </c>
      <c r="H49" s="62">
        <f>H43-H41</f>
        <v>-214542.52000000002</v>
      </c>
      <c r="I49" s="61"/>
    </row>
    <row r="50" spans="2:9" s="51" customFormat="1" ht="12.75">
      <c r="B50" s="54" t="s">
        <v>96</v>
      </c>
      <c r="G50" s="63"/>
      <c r="H50" s="57"/>
      <c r="I50" s="64"/>
    </row>
    <row r="51" spans="4:10" s="51" customFormat="1" ht="12.75">
      <c r="D51" s="51" t="s">
        <v>97</v>
      </c>
      <c r="G51" s="65"/>
      <c r="H51" s="66"/>
      <c r="I51" s="65"/>
      <c r="J51" s="65"/>
    </row>
    <row r="52" spans="2:10" ht="12.75">
      <c r="B52" s="51"/>
      <c r="C52" s="51"/>
      <c r="D52" s="51" t="s">
        <v>98</v>
      </c>
      <c r="E52" s="51"/>
      <c r="F52" s="67"/>
      <c r="G52" s="65"/>
      <c r="H52" s="66"/>
      <c r="I52" s="65"/>
      <c r="J52" s="65"/>
    </row>
    <row r="53" spans="2:10" ht="12.75" customHeight="1">
      <c r="B53" s="51"/>
      <c r="C53" s="51"/>
      <c r="D53" s="68" t="s">
        <v>99</v>
      </c>
      <c r="E53" s="5"/>
      <c r="F53" s="69"/>
      <c r="G53" s="65"/>
      <c r="H53" s="70"/>
      <c r="I53" s="65"/>
      <c r="J53" s="65"/>
    </row>
    <row r="54" spans="2:9" ht="12.75">
      <c r="B54" s="54" t="s">
        <v>100</v>
      </c>
      <c r="C54" s="54" t="s">
        <v>101</v>
      </c>
      <c r="D54" s="71" t="s">
        <v>102</v>
      </c>
      <c r="E54" s="5"/>
      <c r="F54" s="69"/>
      <c r="G54" s="69"/>
      <c r="H54" s="69"/>
      <c r="I54" s="72"/>
    </row>
    <row r="55" spans="2:9" ht="12.75">
      <c r="B55" s="54" t="s">
        <v>103</v>
      </c>
      <c r="C55" s="73"/>
      <c r="D55" s="71" t="s">
        <v>104</v>
      </c>
      <c r="E55" s="4"/>
      <c r="F55" s="54"/>
      <c r="G55" s="54"/>
      <c r="H55" s="54"/>
      <c r="I55" s="4"/>
    </row>
    <row r="56" spans="2:8" ht="6.75" customHeight="1">
      <c r="B56" s="74"/>
      <c r="C56" s="73"/>
      <c r="D56" s="75"/>
      <c r="E56" s="76"/>
      <c r="F56" s="76"/>
      <c r="G56" s="76"/>
      <c r="H56" s="57"/>
    </row>
    <row r="57" spans="2:10" ht="12.75">
      <c r="B57" s="76"/>
      <c r="C57" s="76"/>
      <c r="D57" s="66"/>
      <c r="E57" s="4" t="s">
        <v>105</v>
      </c>
      <c r="F57" s="54"/>
      <c r="G57" s="54"/>
      <c r="H57" s="54" t="s">
        <v>106</v>
      </c>
      <c r="I57" s="51"/>
      <c r="J57" s="51"/>
    </row>
    <row r="58" spans="2:10" ht="6.75" customHeight="1">
      <c r="B58" s="65"/>
      <c r="C58" s="65"/>
      <c r="D58" s="66"/>
      <c r="E58" s="4"/>
      <c r="F58" s="54"/>
      <c r="G58" s="54"/>
      <c r="H58" s="54"/>
      <c r="I58" s="65"/>
      <c r="J58" s="65"/>
    </row>
    <row r="59" spans="2:10" ht="12.75">
      <c r="B59" s="74">
        <v>41325</v>
      </c>
      <c r="C59" s="65"/>
      <c r="D59" s="66"/>
      <c r="E59" s="65"/>
      <c r="F59" s="65"/>
      <c r="G59" s="65"/>
      <c r="H59" s="66"/>
      <c r="I59" s="65"/>
      <c r="J59" s="65"/>
    </row>
    <row r="60" spans="2:10" ht="12.75">
      <c r="B60" s="65"/>
      <c r="C60" s="65"/>
      <c r="D60" s="77"/>
      <c r="E60" s="5"/>
      <c r="F60" s="69"/>
      <c r="G60" s="69"/>
      <c r="H60" s="69"/>
      <c r="I60" s="65"/>
      <c r="J60" s="65"/>
    </row>
    <row r="61" spans="2:9" ht="12.75">
      <c r="B61" s="54"/>
      <c r="C61" s="73"/>
      <c r="D61" s="77"/>
      <c r="E61" s="5"/>
      <c r="F61" s="69"/>
      <c r="G61" s="69"/>
      <c r="H61" s="69"/>
      <c r="I61" s="77"/>
    </row>
    <row r="62" spans="2:9" ht="12.75">
      <c r="B62" s="54"/>
      <c r="C62" s="73"/>
      <c r="D62" s="77"/>
      <c r="E62" s="4"/>
      <c r="F62" s="54"/>
      <c r="G62" s="54"/>
      <c r="H62" s="54"/>
      <c r="I62" s="77"/>
    </row>
    <row r="63" spans="2:9" ht="12.75">
      <c r="B63" s="74"/>
      <c r="C63" s="73"/>
      <c r="D63" s="51"/>
      <c r="E63" s="61"/>
      <c r="F63" s="78"/>
      <c r="G63" s="61"/>
      <c r="H63" s="78"/>
      <c r="I63" s="72"/>
    </row>
    <row r="64" spans="2:10" ht="12.75">
      <c r="B64" s="79"/>
      <c r="C64" s="51"/>
      <c r="D64" s="52"/>
      <c r="E64" s="52"/>
      <c r="F64" s="79"/>
      <c r="G64" s="52"/>
      <c r="H64" s="52"/>
      <c r="I64" s="80"/>
      <c r="J64" s="51"/>
    </row>
    <row r="65" spans="2:10" ht="12.75">
      <c r="B65" s="52"/>
      <c r="C65" s="52"/>
      <c r="D65" s="52"/>
      <c r="E65" s="52"/>
      <c r="F65" s="52"/>
      <c r="G65" s="52"/>
      <c r="H65" s="52"/>
      <c r="I65" s="52"/>
      <c r="J65" s="54"/>
    </row>
    <row r="66" spans="2:10" ht="12.75">
      <c r="B66" s="52"/>
      <c r="C66" s="52"/>
      <c r="D66" s="61"/>
      <c r="E66" s="61"/>
      <c r="F66" s="61"/>
      <c r="G66" s="61"/>
      <c r="H66" s="61"/>
      <c r="I66" s="54"/>
      <c r="J66" s="54"/>
    </row>
    <row r="67" spans="2:10" ht="12.75">
      <c r="B67" s="61"/>
      <c r="C67" s="61"/>
      <c r="D67" s="61"/>
      <c r="E67" s="61"/>
      <c r="F67" s="61"/>
      <c r="G67" s="61"/>
      <c r="H67" s="61"/>
      <c r="I67" s="62"/>
      <c r="J67" s="61"/>
    </row>
    <row r="68" spans="2:10" ht="12.75">
      <c r="B68" s="61"/>
      <c r="C68" s="61"/>
      <c r="D68" s="61"/>
      <c r="E68" s="61"/>
      <c r="F68" s="61"/>
      <c r="G68" s="61"/>
      <c r="H68" s="61"/>
      <c r="I68" s="62"/>
      <c r="J68" s="61"/>
    </row>
    <row r="69" spans="2:10" ht="12.75">
      <c r="B69" s="62"/>
      <c r="C69" s="61"/>
      <c r="D69" s="61"/>
      <c r="E69" s="61"/>
      <c r="F69" s="61"/>
      <c r="G69" s="61"/>
      <c r="H69" s="61"/>
      <c r="I69" s="62"/>
      <c r="J69" s="61"/>
    </row>
    <row r="70" spans="2:10" ht="12.75">
      <c r="B70" s="62"/>
      <c r="C70" s="61"/>
      <c r="D70" s="61"/>
      <c r="E70" s="61"/>
      <c r="F70" s="61"/>
      <c r="G70" s="61"/>
      <c r="H70" s="61"/>
      <c r="I70" s="62"/>
      <c r="J70" s="61"/>
    </row>
    <row r="71" spans="2:10" ht="12.75">
      <c r="B71" s="62"/>
      <c r="C71" s="61"/>
      <c r="D71" s="61"/>
      <c r="E71" s="61"/>
      <c r="F71" s="61"/>
      <c r="G71" s="61"/>
      <c r="H71" s="61"/>
      <c r="I71" s="62"/>
      <c r="J71" s="61"/>
    </row>
    <row r="72" spans="2:10" ht="12.75">
      <c r="B72" s="62"/>
      <c r="C72" s="61"/>
      <c r="D72" s="61"/>
      <c r="E72" s="61"/>
      <c r="F72" s="61"/>
      <c r="G72" s="61"/>
      <c r="H72" s="61"/>
      <c r="I72" s="62"/>
      <c r="J72" s="61"/>
    </row>
    <row r="73" spans="2:10" ht="12.75">
      <c r="B73" s="62"/>
      <c r="C73" s="61"/>
      <c r="D73" s="52"/>
      <c r="E73" s="81"/>
      <c r="F73" s="52"/>
      <c r="G73" s="52"/>
      <c r="H73" s="52"/>
      <c r="I73" s="62"/>
      <c r="J73" s="61"/>
    </row>
    <row r="74" spans="2:10" ht="12.75">
      <c r="B74" s="54"/>
      <c r="C74" s="52"/>
      <c r="D74" s="51"/>
      <c r="E74" s="51"/>
      <c r="F74" s="51"/>
      <c r="G74" s="51"/>
      <c r="H74" s="51"/>
      <c r="I74" s="52"/>
      <c r="J74" s="52"/>
    </row>
    <row r="75" spans="2:10" ht="12.75">
      <c r="B75" s="51"/>
      <c r="C75" s="51"/>
      <c r="D75" s="51"/>
      <c r="E75" s="51"/>
      <c r="F75" s="51"/>
      <c r="G75" s="51"/>
      <c r="H75" s="51"/>
      <c r="I75" s="51"/>
      <c r="J75" s="51"/>
    </row>
    <row r="76" spans="2:10" ht="12.75">
      <c r="B76" s="51"/>
      <c r="C76" s="51"/>
      <c r="D76" s="51"/>
      <c r="E76" s="51"/>
      <c r="F76" s="51"/>
      <c r="G76" s="51"/>
      <c r="H76" s="51"/>
      <c r="I76" s="51"/>
      <c r="J76" s="51"/>
    </row>
    <row r="77" spans="2:10" ht="12.75">
      <c r="B77" s="51"/>
      <c r="C77" s="51"/>
      <c r="I77" s="51"/>
      <c r="J77" s="51"/>
    </row>
  </sheetData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cp:lastPrinted>2013-10-17T09:30:54Z</cp:lastPrinted>
  <dcterms:created xsi:type="dcterms:W3CDTF">1996-10-08T23:32:33Z</dcterms:created>
  <dcterms:modified xsi:type="dcterms:W3CDTF">2013-10-17T09:55:53Z</dcterms:modified>
  <cp:category/>
  <cp:version/>
  <cp:contentType/>
  <cp:contentStatus/>
</cp:coreProperties>
</file>